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3.2016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<sst xmlns="http://schemas.openxmlformats.org/spreadsheetml/2006/main" count="137" uniqueCount="85">
  <si>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</si>
  <si>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</si>
  <si>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</si>
  <si>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</si>
  <si>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</si>
  <si>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</si>
  <si>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</si>
  <si>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</si>
  <si>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</si>
  <si>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</si>
  <si>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</si>
  <si>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</si>
  <si>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</si>
  <si>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</si>
  <si>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</si>
  <si>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</si>
  <si>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</si>
  <si>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</si>
  <si>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</si>
  <si>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</si>
  <si>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</si>
  <si>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</si>
  <si>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</si>
  <si>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</si>
  <si>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</si>
  <si>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</si>
  <si>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</si>
  <si>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</si>
  <si>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</si>
  <si>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</si>
  <si>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</si>
  <si>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</si>
  <si>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</si>
  <si>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</si>
  <si>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</si>
  <si>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</si>
  <si>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</si>
  <si>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</si>
  <si>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</si>
  <si>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</si>
  <si>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</si>
  <si>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</si>
  <si>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</si>
  <si>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</si>
  <si>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</si>
  <si>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</si>
  <si>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</si>
  <si>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</si>
  <si>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</si>
  <si>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</si>
  <si>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</si>
  <si>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</si>
  <si>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</si>
  <si>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</si>
  <si>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</si>
  <si>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</si>
  <si>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</si>
  <si>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</si>
  <si>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</si>
  <si>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</si>
  <si>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</si>
  <si>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</si>
  <si>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</si>
  <si>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</si>
  <si>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</si>
  <si>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</si>
  <si>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</si>
  <si>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</si>
  <si>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</si>
  <si>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</si>
  <si>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</si>
  <si>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</si>
  <si>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</si>
  <si>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</si>
  <si>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</si>
  <si>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</si>
  <si>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</si>
  <si>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</si>
  <si>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</si>
  <si>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</si>
  <si>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</si>
  <si>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</si>
  <si>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01.03.2016 г.</t>
  </si>
  <si>
    <t>Верхний предел муниципального долга, установленный по состоянию на 01.03.2016г.  - 41380 тыс.руб.</t>
  </si>
  <si>
    <t xml:space="preserve">Объем муниципального долга по состоянию на 01.03.2016г.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</si>
</sst>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10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10" fillId="33" borderId="1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2" xfId="0" applyNumberFormat="1" applyFont="1" applyFill="1" applyBorder="1" applyAlignment="1">
      <alignment horizontal="left" vertical="center"/>
    </xf>
    <xf numFmtId="2" fontId="0" fillId="0" borderId="23" xfId="0" applyNumberFormat="1" applyFont="1" applyBorder="1" applyAlignment="1">
      <alignment horizontal="left" vertical="center"/>
    </xf>
    <xf numFmtId="2" fontId="0" fillId="0" borderId="24" xfId="0" applyNumberFormat="1" applyFont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10" fillId="33" borderId="22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33" borderId="22" xfId="0" applyFont="1" applyFill="1" applyBorder="1" applyAlignment="1">
      <alignment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2.1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2.25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76" t="s">
        <v>40</v>
      </c>
      <c r="AB2" s="77"/>
      <c r="AC2" s="77"/>
      <c r="AD2" s="77"/>
      <c r="AE2" s="77"/>
      <c r="AF2" s="77"/>
      <c r="AG2" s="77"/>
    </row>
    <row r="3" spans="3:39" ht="20.25" customHeight="1">
      <c r="C3" s="19"/>
      <c r="D3" s="19"/>
      <c r="E3" s="19"/>
      <c r="F3" s="19"/>
      <c r="G3" s="78" t="s">
        <v>60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21"/>
      <c r="S3" s="19"/>
      <c r="T3" s="19"/>
      <c r="U3" s="19"/>
      <c r="AC3" s="79" t="s">
        <v>78</v>
      </c>
      <c r="AD3" s="79"/>
      <c r="AE3" s="79"/>
      <c r="AF3" s="79"/>
      <c r="AG3" s="79"/>
      <c r="AH3" s="77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80"/>
      <c r="K4" s="80"/>
      <c r="L4" s="80"/>
      <c r="M4" s="80"/>
      <c r="N4" s="80"/>
      <c r="O4" s="80"/>
      <c r="P4" s="80"/>
      <c r="Q4" s="80"/>
      <c r="R4" s="80"/>
      <c r="S4" s="19"/>
      <c r="T4" s="19"/>
      <c r="U4" s="19"/>
      <c r="AC4" s="79"/>
      <c r="AD4" s="79"/>
      <c r="AE4" s="79"/>
      <c r="AF4" s="79"/>
      <c r="AG4" s="79"/>
      <c r="AH4" s="77"/>
    </row>
    <row r="5" spans="3:34" ht="15.75">
      <c r="C5" s="20"/>
      <c r="D5" s="19"/>
      <c r="E5" s="19"/>
      <c r="F5" s="19"/>
      <c r="G5" s="19"/>
      <c r="H5" s="19"/>
      <c r="I5" s="22"/>
      <c r="J5" s="81" t="s">
        <v>82</v>
      </c>
      <c r="K5" s="82"/>
      <c r="L5" s="82"/>
      <c r="M5" s="82"/>
      <c r="N5" s="82"/>
      <c r="O5" s="19"/>
      <c r="P5" s="19"/>
      <c r="Q5" s="19"/>
      <c r="R5" s="19"/>
      <c r="S5" s="19"/>
      <c r="T5" s="19"/>
      <c r="U5" s="19"/>
      <c r="AC5" s="79"/>
      <c r="AD5" s="79"/>
      <c r="AE5" s="79"/>
      <c r="AF5" s="79"/>
      <c r="AG5" s="79"/>
      <c r="AH5" s="77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79"/>
      <c r="AD6" s="79"/>
      <c r="AE6" s="79"/>
      <c r="AF6" s="79"/>
      <c r="AG6" s="79"/>
      <c r="AH6" s="77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77"/>
      <c r="AD7" s="77"/>
      <c r="AE7" s="77"/>
      <c r="AF7" s="77"/>
      <c r="AG7" s="77"/>
      <c r="AH7" s="77"/>
    </row>
    <row r="8" spans="3:34" ht="15.75">
      <c r="C8" s="83" t="s">
        <v>83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AC8" s="77"/>
      <c r="AD8" s="77"/>
      <c r="AE8" s="77"/>
      <c r="AF8" s="77"/>
      <c r="AG8" s="77"/>
      <c r="AH8" s="77"/>
    </row>
    <row r="9" spans="3:21" ht="13.5" customHeight="1">
      <c r="C9" s="103" t="s">
        <v>15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3:21" s="1" customFormat="1" ht="12.75" customHeight="1">
      <c r="C10" s="103" t="s">
        <v>79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24"/>
      <c r="P10" s="24"/>
      <c r="Q10" s="24"/>
      <c r="R10" s="24"/>
      <c r="S10" s="16"/>
      <c r="T10" s="16"/>
      <c r="U10" s="16"/>
    </row>
    <row r="11" spans="3:21" ht="15.75">
      <c r="C11" s="104" t="s">
        <v>80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3:21" ht="15.75">
      <c r="C12" s="16" t="s">
        <v>84</v>
      </c>
      <c r="D12" s="16"/>
      <c r="E12" s="16"/>
      <c r="F12" s="16"/>
      <c r="G12" s="16"/>
      <c r="H12" s="16"/>
      <c r="I12" s="75" t="s">
        <v>81</v>
      </c>
      <c r="J12" s="16"/>
      <c r="K12" s="105"/>
      <c r="L12" s="105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84" t="s">
        <v>26</v>
      </c>
      <c r="B14" s="85" t="s">
        <v>27</v>
      </c>
      <c r="C14" s="88" t="s">
        <v>1</v>
      </c>
      <c r="D14" s="88" t="s">
        <v>39</v>
      </c>
      <c r="E14" s="106" t="s">
        <v>28</v>
      </c>
      <c r="F14" s="88" t="s">
        <v>29</v>
      </c>
      <c r="G14" s="88" t="s">
        <v>30</v>
      </c>
      <c r="H14" s="88" t="s">
        <v>17</v>
      </c>
      <c r="I14" s="121" t="s">
        <v>2</v>
      </c>
      <c r="J14" s="122"/>
      <c r="K14" s="88" t="s">
        <v>24</v>
      </c>
      <c r="L14" s="88" t="s">
        <v>18</v>
      </c>
      <c r="M14" s="88" t="s">
        <v>19</v>
      </c>
      <c r="N14" s="91" t="s">
        <v>20</v>
      </c>
      <c r="O14" s="92"/>
      <c r="P14" s="92"/>
      <c r="Q14" s="92"/>
      <c r="R14" s="92"/>
      <c r="S14" s="109" t="s">
        <v>33</v>
      </c>
      <c r="T14" s="110"/>
      <c r="U14" s="111"/>
      <c r="V14" s="109" t="s">
        <v>3</v>
      </c>
      <c r="W14" s="110"/>
      <c r="X14" s="110"/>
      <c r="Y14" s="110"/>
      <c r="Z14" s="110"/>
      <c r="AA14" s="94" t="s">
        <v>34</v>
      </c>
      <c r="AB14" s="95"/>
      <c r="AC14" s="96"/>
      <c r="AD14" s="127" t="s">
        <v>14</v>
      </c>
      <c r="AE14" s="110"/>
      <c r="AF14" s="110"/>
      <c r="AG14" s="110"/>
      <c r="AH14" s="111"/>
      <c r="AI14" s="4"/>
      <c r="AJ14" s="4"/>
    </row>
    <row r="15" spans="1:36" ht="12.75">
      <c r="A15" s="84"/>
      <c r="B15" s="86"/>
      <c r="C15" s="89"/>
      <c r="D15" s="89"/>
      <c r="E15" s="107"/>
      <c r="F15" s="93"/>
      <c r="G15" s="88"/>
      <c r="H15" s="89"/>
      <c r="I15" s="123"/>
      <c r="J15" s="124"/>
      <c r="K15" s="90"/>
      <c r="L15" s="93"/>
      <c r="M15" s="93"/>
      <c r="N15" s="92"/>
      <c r="O15" s="92"/>
      <c r="P15" s="92"/>
      <c r="Q15" s="92"/>
      <c r="R15" s="92"/>
      <c r="S15" s="112"/>
      <c r="T15" s="113"/>
      <c r="U15" s="114"/>
      <c r="V15" s="112"/>
      <c r="W15" s="113"/>
      <c r="X15" s="113"/>
      <c r="Y15" s="113"/>
      <c r="Z15" s="113"/>
      <c r="AA15" s="97"/>
      <c r="AB15" s="98"/>
      <c r="AC15" s="99"/>
      <c r="AD15" s="115"/>
      <c r="AE15" s="116"/>
      <c r="AF15" s="116"/>
      <c r="AG15" s="116"/>
      <c r="AH15" s="117"/>
      <c r="AI15" s="5"/>
      <c r="AJ15" s="5"/>
    </row>
    <row r="16" spans="1:36" ht="28.5" customHeight="1">
      <c r="A16" s="84"/>
      <c r="B16" s="86"/>
      <c r="C16" s="89"/>
      <c r="D16" s="89"/>
      <c r="E16" s="107"/>
      <c r="F16" s="93"/>
      <c r="G16" s="88"/>
      <c r="H16" s="89"/>
      <c r="I16" s="125"/>
      <c r="J16" s="126"/>
      <c r="K16" s="90"/>
      <c r="L16" s="93"/>
      <c r="M16" s="93"/>
      <c r="N16" s="128" t="s">
        <v>6</v>
      </c>
      <c r="O16" s="128"/>
      <c r="P16" s="128"/>
      <c r="Q16" s="128" t="s">
        <v>5</v>
      </c>
      <c r="R16" s="128"/>
      <c r="S16" s="115"/>
      <c r="T16" s="116"/>
      <c r="U16" s="117"/>
      <c r="V16" s="129" t="s">
        <v>4</v>
      </c>
      <c r="W16" s="130"/>
      <c r="X16" s="131"/>
      <c r="Y16" s="128" t="s">
        <v>21</v>
      </c>
      <c r="Z16" s="128"/>
      <c r="AA16" s="100"/>
      <c r="AB16" s="101"/>
      <c r="AC16" s="102"/>
      <c r="AD16" s="129" t="s">
        <v>6</v>
      </c>
      <c r="AE16" s="130"/>
      <c r="AF16" s="131"/>
      <c r="AG16" s="129" t="s">
        <v>5</v>
      </c>
      <c r="AH16" s="131"/>
      <c r="AI16" s="5"/>
      <c r="AJ16" s="5"/>
    </row>
    <row r="17" spans="1:36" ht="42.75" customHeight="1">
      <c r="A17" s="84"/>
      <c r="B17" s="87"/>
      <c r="C17" s="89"/>
      <c r="D17" s="89"/>
      <c r="E17" s="108"/>
      <c r="F17" s="93"/>
      <c r="G17" s="88"/>
      <c r="H17" s="89"/>
      <c r="I17" s="44" t="s">
        <v>31</v>
      </c>
      <c r="J17" s="44" t="s">
        <v>32</v>
      </c>
      <c r="K17" s="90"/>
      <c r="L17" s="93"/>
      <c r="M17" s="93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33" t="s">
        <v>35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36" t="s">
        <v>9</v>
      </c>
      <c r="B21" s="134"/>
      <c r="C21" s="134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133" t="s">
        <v>36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2"/>
      <c r="AJ22" s="2"/>
      <c r="AK22" s="2"/>
    </row>
    <row r="23" spans="1:37" ht="99" customHeight="1">
      <c r="A23" s="29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0</v>
      </c>
      <c r="U23" s="50">
        <v>0</v>
      </c>
      <c r="V23" s="29">
        <v>0</v>
      </c>
      <c r="W23" s="29">
        <v>0</v>
      </c>
      <c r="X23" s="29">
        <f>SUM(X22)</f>
        <v>0</v>
      </c>
      <c r="Y23" s="29">
        <f>SUM(Y22)</f>
        <v>0</v>
      </c>
      <c r="Z23" s="50">
        <v>0</v>
      </c>
      <c r="AA23" s="13">
        <v>0</v>
      </c>
      <c r="AB23" s="50">
        <v>0</v>
      </c>
      <c r="AC23" s="50">
        <v>0</v>
      </c>
      <c r="AD23" s="29">
        <f>N23+S23-V23-AA23</f>
        <v>7511000</v>
      </c>
      <c r="AE23" s="29">
        <f>O23+T23-W23-Z23-AF23-AB23</f>
        <v>409710.07</v>
      </c>
      <c r="AF23" s="29">
        <f>SUM(AF22)</f>
        <v>0</v>
      </c>
      <c r="AG23" s="29">
        <v>3755000</v>
      </c>
      <c r="AH23" s="29">
        <v>409710.07</v>
      </c>
      <c r="AI23" s="2"/>
      <c r="AJ23" s="2"/>
      <c r="AK23" s="2"/>
    </row>
    <row r="24" spans="1:37" ht="103.5" customHeight="1">
      <c r="A24" s="5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0</v>
      </c>
      <c r="U24" s="50">
        <v>0</v>
      </c>
      <c r="V24" s="29">
        <v>0</v>
      </c>
      <c r="W24" s="29">
        <v>0</v>
      </c>
      <c r="X24" s="29">
        <f>SUM(X23)</f>
        <v>0</v>
      </c>
      <c r="Y24" s="29">
        <f>SUM(Y23)</f>
        <v>0</v>
      </c>
      <c r="Z24" s="50">
        <v>0</v>
      </c>
      <c r="AA24" s="49">
        <v>0</v>
      </c>
      <c r="AB24" s="50">
        <v>0</v>
      </c>
      <c r="AC24" s="50">
        <v>0</v>
      </c>
      <c r="AD24" s="29">
        <f>N24+S24-V24-Y24-AA24</f>
        <v>4072000</v>
      </c>
      <c r="AE24" s="29">
        <f>O24+T24-W24-Z24-AF24-AB24</f>
        <v>222119.24</v>
      </c>
      <c r="AF24" s="29">
        <f>SUM(AF23)</f>
        <v>0</v>
      </c>
      <c r="AG24" s="29">
        <v>2036000</v>
      </c>
      <c r="AH24" s="29">
        <v>222119.24</v>
      </c>
      <c r="AI24" s="2"/>
      <c r="AJ24" s="2"/>
      <c r="AK24" s="2"/>
    </row>
    <row r="25" spans="1:37" ht="102" customHeight="1">
      <c r="A25" s="56">
        <v>3</v>
      </c>
      <c r="B25" s="59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9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11160000</v>
      </c>
      <c r="AE25" s="29">
        <f>O25+T25-W25-AF25-AB25</f>
        <v>609764.06</v>
      </c>
      <c r="AF25" s="56">
        <f>SUM(AF24)</f>
        <v>0</v>
      </c>
      <c r="AG25" s="56">
        <v>4464000</v>
      </c>
      <c r="AH25" s="56">
        <v>609764.06</v>
      </c>
      <c r="AI25" s="2"/>
      <c r="AJ25" s="2"/>
      <c r="AK25" s="2"/>
    </row>
    <row r="26" spans="1:37" ht="102" customHeight="1">
      <c r="A26" s="56">
        <v>4</v>
      </c>
      <c r="B26" s="59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9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3297000</v>
      </c>
      <c r="AE26" s="29">
        <f>O26+T26-W26-AF26-AB26</f>
        <v>180213.9</v>
      </c>
      <c r="AF26" s="56">
        <f>SUM(AF25)</f>
        <v>0</v>
      </c>
      <c r="AG26" s="56">
        <v>1240000</v>
      </c>
      <c r="AH26" s="56">
        <v>180213.9</v>
      </c>
      <c r="AI26" s="2"/>
      <c r="AJ26" s="2"/>
      <c r="AK26" s="2"/>
    </row>
    <row r="27" spans="1:37" ht="102" customHeight="1">
      <c r="A27" s="56">
        <v>5</v>
      </c>
      <c r="B27" s="59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9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1776000</v>
      </c>
      <c r="AE27" s="29">
        <f>O27+T27-W27-Z27-AF27-AB27</f>
        <v>97144.77</v>
      </c>
      <c r="AF27" s="56">
        <f>SUM(AF26)</f>
        <v>0</v>
      </c>
      <c r="AG27" s="56">
        <v>592000</v>
      </c>
      <c r="AH27" s="56">
        <v>97144.77</v>
      </c>
      <c r="AI27" s="2"/>
      <c r="AJ27" s="2"/>
      <c r="AK27" s="2"/>
    </row>
    <row r="28" spans="1:37" ht="102" customHeight="1">
      <c r="A28" s="56">
        <v>6</v>
      </c>
      <c r="B28" s="59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9" t="s">
        <v>69</v>
      </c>
      <c r="I28" s="74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f>N28+S28-V28-Y28-AA28</f>
        <v>7807000</v>
      </c>
      <c r="AE28" s="29">
        <f>O28+T28-W28-Z28-AF28-AB28</f>
        <v>44281.93</v>
      </c>
      <c r="AF28" s="56">
        <v>0</v>
      </c>
      <c r="AG28" s="56">
        <v>650000</v>
      </c>
      <c r="AH28" s="56">
        <v>44281.93</v>
      </c>
      <c r="AI28" s="2"/>
      <c r="AJ28" s="2"/>
      <c r="AK28" s="2"/>
    </row>
    <row r="29" spans="1:37" ht="102" customHeight="1">
      <c r="A29" s="56">
        <v>7</v>
      </c>
      <c r="B29" s="59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9" t="s">
        <v>71</v>
      </c>
      <c r="I29" s="74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/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4" ht="12.75">
      <c r="A30" s="132" t="s">
        <v>10</v>
      </c>
      <c r="B30" s="119"/>
      <c r="C30" s="119"/>
      <c r="D30" s="119"/>
      <c r="E30" s="119"/>
      <c r="F30" s="119"/>
      <c r="G30" s="119"/>
      <c r="H30" s="119"/>
      <c r="I30" s="119"/>
      <c r="J30" s="120"/>
      <c r="K30" s="30">
        <f>SUM(K23:K29)</f>
        <v>46813368</v>
      </c>
      <c r="L30" s="30"/>
      <c r="M30" s="30"/>
      <c r="N30" s="30">
        <f aca="true" t="shared" si="2" ref="N30:T30">SUM(N23:N29)</f>
        <v>38380368</v>
      </c>
      <c r="O30" s="30">
        <f t="shared" si="2"/>
        <v>1563233.97</v>
      </c>
      <c r="P30" s="30">
        <f t="shared" si="2"/>
        <v>0</v>
      </c>
      <c r="Q30" s="30">
        <f t="shared" si="2"/>
        <v>12737000</v>
      </c>
      <c r="R30" s="30">
        <f t="shared" si="2"/>
        <v>1563233.97</v>
      </c>
      <c r="S30" s="30">
        <f t="shared" si="2"/>
        <v>0</v>
      </c>
      <c r="T30" s="30">
        <f t="shared" si="2"/>
        <v>2645.56</v>
      </c>
      <c r="U30" s="30">
        <f>SUM(U23:U27)</f>
        <v>0</v>
      </c>
      <c r="V30" s="30">
        <f aca="true" t="shared" si="3" ref="V30:AE30">SUM(V23:V29)</f>
        <v>0</v>
      </c>
      <c r="W30" s="30">
        <f t="shared" si="3"/>
        <v>2645.56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30">
        <f t="shared" si="3"/>
        <v>38380368</v>
      </c>
      <c r="AE30" s="30">
        <f t="shared" si="3"/>
        <v>1563233.97</v>
      </c>
      <c r="AF30" s="30">
        <f>SUM(AF23:AF27)</f>
        <v>0</v>
      </c>
      <c r="AG30" s="30">
        <f>SUM(AG23:AG29)</f>
        <v>12737000</v>
      </c>
      <c r="AH30" s="30">
        <f>SUM(AH23:AH29)</f>
        <v>1563233.97</v>
      </c>
    </row>
    <row r="31" spans="1:34" ht="15" customHeight="1">
      <c r="A31" s="118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20"/>
    </row>
    <row r="32" spans="1:34" ht="12.75">
      <c r="A32" s="29"/>
      <c r="B32" s="29"/>
      <c r="C32" s="13"/>
      <c r="D32" s="13"/>
      <c r="E32" s="13"/>
      <c r="F32" s="26"/>
      <c r="G32" s="26"/>
      <c r="H32" s="13"/>
      <c r="I32" s="13"/>
      <c r="J32" s="26"/>
      <c r="K32" s="26"/>
      <c r="L32" s="26"/>
      <c r="M32" s="26"/>
      <c r="N32" s="26"/>
      <c r="O32" s="13"/>
      <c r="P32" s="13"/>
      <c r="Q32" s="13"/>
      <c r="R32" s="1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25"/>
      <c r="AH32" s="25"/>
    </row>
    <row r="33" spans="1:34" ht="12.75">
      <c r="A33" s="132" t="s">
        <v>11</v>
      </c>
      <c r="B33" s="119"/>
      <c r="C33" s="119"/>
      <c r="D33" s="119"/>
      <c r="E33" s="119"/>
      <c r="F33" s="119"/>
      <c r="G33" s="119"/>
      <c r="H33" s="119"/>
      <c r="I33" s="119"/>
      <c r="J33" s="120"/>
      <c r="K33" s="15"/>
      <c r="L33" s="15"/>
      <c r="M33" s="15"/>
      <c r="N33" s="27">
        <v>0</v>
      </c>
      <c r="O33" s="15">
        <f aca="true" t="shared" si="4" ref="O33:AH33">SUM(O32:O32)</f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>SUM(AA32)</f>
        <v>0</v>
      </c>
      <c r="AB33" s="15">
        <f>SUM(AB32)</f>
        <v>0</v>
      </c>
      <c r="AC33" s="15">
        <f>SUM(AC32)</f>
        <v>0</v>
      </c>
      <c r="AD33" s="15">
        <f t="shared" si="4"/>
        <v>0</v>
      </c>
      <c r="AE33" s="15">
        <f t="shared" si="4"/>
        <v>0</v>
      </c>
      <c r="AF33" s="15">
        <f t="shared" si="4"/>
        <v>0</v>
      </c>
      <c r="AG33" s="15">
        <f t="shared" si="4"/>
        <v>0</v>
      </c>
      <c r="AH33" s="15">
        <f t="shared" si="4"/>
        <v>0</v>
      </c>
    </row>
    <row r="34" spans="1:34" ht="12.75">
      <c r="A34" s="118" t="s">
        <v>38</v>
      </c>
      <c r="B34" s="119"/>
      <c r="C34" s="119"/>
      <c r="D34" s="119"/>
      <c r="E34" s="119"/>
      <c r="F34" s="119"/>
      <c r="G34" s="119"/>
      <c r="H34" s="119"/>
      <c r="I34" s="119"/>
      <c r="J34" s="120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29"/>
      <c r="AB34" s="29"/>
      <c r="AC34" s="29"/>
      <c r="AD34" s="29"/>
      <c r="AE34" s="47"/>
      <c r="AF34" s="47"/>
      <c r="AG34" s="47"/>
      <c r="AH34" s="47"/>
    </row>
    <row r="35" spans="1:34" ht="12.75">
      <c r="A35" s="29"/>
      <c r="B35" s="29"/>
      <c r="C35" s="13"/>
      <c r="D35" s="13"/>
      <c r="E35" s="13"/>
      <c r="F35" s="13"/>
      <c r="G35" s="26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4"/>
      <c r="AF35" s="14"/>
      <c r="AG35" s="28"/>
      <c r="AH35" s="28"/>
    </row>
    <row r="36" spans="1:34" ht="12.75">
      <c r="A36" s="118" t="s">
        <v>12</v>
      </c>
      <c r="B36" s="119"/>
      <c r="C36" s="119"/>
      <c r="D36" s="119"/>
      <c r="E36" s="119"/>
      <c r="F36" s="119"/>
      <c r="G36" s="119"/>
      <c r="H36" s="119"/>
      <c r="I36" s="119"/>
      <c r="J36" s="120"/>
      <c r="K36" s="29"/>
      <c r="L36" s="29"/>
      <c r="M36" s="29"/>
      <c r="N36" s="29">
        <f aca="true" t="shared" si="5" ref="N36:AH36">SUM(N35)</f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15">
        <f>SUM(AA35)</f>
        <v>0</v>
      </c>
      <c r="AB36" s="15">
        <f>SUM(AB35)</f>
        <v>0</v>
      </c>
      <c r="AC36" s="15">
        <f>SUM(AC35)</f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</row>
    <row r="37" spans="1:34" ht="12.75">
      <c r="A37" s="118" t="s">
        <v>13</v>
      </c>
      <c r="B37" s="119"/>
      <c r="C37" s="119"/>
      <c r="D37" s="119"/>
      <c r="E37" s="119"/>
      <c r="F37" s="119"/>
      <c r="G37" s="120"/>
      <c r="H37" s="48"/>
      <c r="I37" s="48"/>
      <c r="J37" s="48"/>
      <c r="K37" s="30">
        <f>K30</f>
        <v>46813368</v>
      </c>
      <c r="L37" s="48"/>
      <c r="M37" s="48"/>
      <c r="N37" s="30">
        <f>SUM(N36,N33,N30,N21)</f>
        <v>38380368</v>
      </c>
      <c r="O37" s="28">
        <f>SUM(O30)</f>
        <v>1563233.97</v>
      </c>
      <c r="P37" s="25">
        <v>0</v>
      </c>
      <c r="Q37" s="30">
        <f>SUM(Q36,Q33,Q30,Q21)</f>
        <v>12737000</v>
      </c>
      <c r="R37" s="28">
        <f>SUM(R30)</f>
        <v>1563233.97</v>
      </c>
      <c r="S37" s="30">
        <f aca="true" t="shared" si="6" ref="S37:AH37">SUM(S36,S33,S30,S21)</f>
        <v>0</v>
      </c>
      <c r="T37" s="30">
        <f t="shared" si="6"/>
        <v>2645.56</v>
      </c>
      <c r="U37" s="30">
        <f t="shared" si="6"/>
        <v>0</v>
      </c>
      <c r="V37" s="30">
        <f t="shared" si="6"/>
        <v>0</v>
      </c>
      <c r="W37" s="30">
        <f t="shared" si="6"/>
        <v>2645.56</v>
      </c>
      <c r="X37" s="30">
        <f t="shared" si="6"/>
        <v>0</v>
      </c>
      <c r="Y37" s="30">
        <f t="shared" si="6"/>
        <v>0</v>
      </c>
      <c r="Z37" s="30">
        <f t="shared" si="6"/>
        <v>0</v>
      </c>
      <c r="AA37" s="30">
        <f t="shared" si="6"/>
        <v>0</v>
      </c>
      <c r="AB37" s="30">
        <f t="shared" si="6"/>
        <v>0</v>
      </c>
      <c r="AC37" s="30">
        <f t="shared" si="6"/>
        <v>0</v>
      </c>
      <c r="AD37" s="30">
        <f t="shared" si="6"/>
        <v>38380368</v>
      </c>
      <c r="AE37" s="30">
        <f t="shared" si="6"/>
        <v>1563233.97</v>
      </c>
      <c r="AF37" s="30">
        <f t="shared" si="6"/>
        <v>0</v>
      </c>
      <c r="AG37" s="30">
        <f t="shared" si="6"/>
        <v>12737000</v>
      </c>
      <c r="AH37" s="30">
        <f t="shared" si="6"/>
        <v>1563233.97</v>
      </c>
    </row>
    <row r="38" spans="1:34" ht="12.7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 customHeight="1">
      <c r="A39" s="60"/>
      <c r="B39" s="60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62"/>
      <c r="O39" s="62"/>
      <c r="P39" s="63"/>
      <c r="Q39" s="63"/>
      <c r="R39" s="63"/>
      <c r="S39" s="60"/>
      <c r="T39" s="60"/>
      <c r="U39" s="6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12.75" customHeight="1">
      <c r="A40" s="60"/>
      <c r="B40" s="6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>
      <c r="A41" s="60"/>
      <c r="B41" s="60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71"/>
      <c r="N41" s="71"/>
      <c r="O41" s="70"/>
      <c r="P41" s="69"/>
      <c r="Q41" s="71"/>
      <c r="R41" s="72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>
      <c r="A42" s="60"/>
      <c r="B42" s="60"/>
      <c r="C42" s="60"/>
      <c r="D42" s="73"/>
      <c r="E42" s="73"/>
      <c r="F42" s="73"/>
      <c r="G42" s="73"/>
      <c r="H42" s="73"/>
      <c r="I42" s="73"/>
      <c r="J42" s="73"/>
      <c r="K42" s="73"/>
      <c r="L42" s="73"/>
      <c r="M42" s="60"/>
      <c r="N42" s="60"/>
      <c r="O42" s="73"/>
      <c r="P42" s="73"/>
      <c r="Q42" s="73"/>
      <c r="R42" s="73"/>
      <c r="S42" s="73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1:AH31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3:J33"/>
    <mergeCell ref="A34:J34"/>
    <mergeCell ref="A36:J36"/>
    <mergeCell ref="A37:G37"/>
    <mergeCell ref="C39:M39"/>
    <mergeCell ref="AG16:AH16"/>
    <mergeCell ref="A19:AH19"/>
    <mergeCell ref="A21:C21"/>
    <mergeCell ref="A22:AH22"/>
    <mergeCell ref="A30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2016-04-11T03:36:17Z</cp:lastPrinted>
  <dcterms:created xsi:type="dcterms:W3CDTF">2008-03-31T00:35:18Z</dcterms:created>
  <dcterms:modified xsi:type="dcterms:W3CDTF">2016-05-24T08:42:20Z</dcterms:modified>
  <cp:category/>
  <cp:version/>
  <cp:contentType/>
  <cp:contentStatus/>
</cp:coreProperties>
</file>